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31" windowWidth="9720" windowHeight="7320" activeTab="0"/>
  </bookViews>
  <sheets>
    <sheet name="dem3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'dem37'!$A$13:$L$74</definedName>
    <definedName name="ahcap">'[4]dem2'!$D$646:$L$646</definedName>
    <definedName name="aviationcap" localSheetId="0">'dem37'!#REF!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'dem37'!$K$74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'dem37'!$A$1:$L$79</definedName>
    <definedName name="_xlnm.Print_Titles" localSheetId="0">'dem37'!$10:$13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'dem37'!#REF!</definedName>
    <definedName name="rt" localSheetId="0">'dem37'!$D$46:$L$46</definedName>
    <definedName name="rtcap" localSheetId="0">'dem37'!$D$72:$L$72</definedName>
    <definedName name="rtrec" localSheetId="0">'dem37'!#REF!</definedName>
    <definedName name="rtrec1" localSheetId="0">'dem37'!#REF!</definedName>
    <definedName name="rtrec2" localSheetId="0">'dem37'!$D$78:$L$78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'dem37'!#REF!</definedName>
    <definedName name="swc">#REF!</definedName>
    <definedName name="tax">#REF!</definedName>
    <definedName name="udhd">#REF!</definedName>
    <definedName name="urbancap">#REF!</definedName>
    <definedName name="Voted" localSheetId="0">'dem37'!$E$8:$G$8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'dem37'!$A$1:$L$75</definedName>
    <definedName name="Z_239EE218_578E_4317_BEED_14D5D7089E27_.wvu.PrintTitles" localSheetId="0" hidden="1">'dem37'!$10:$13</definedName>
    <definedName name="Z_302A3EA3_AE96_11D5_A646_0050BA3D7AFD_.wvu.FilterData" localSheetId="0" hidden="1">'dem37'!$A$1:$L$75</definedName>
    <definedName name="Z_302A3EA3_AE96_11D5_A646_0050BA3D7AFD_.wvu.PrintTitles" localSheetId="0" hidden="1">'dem37'!$10:$13</definedName>
    <definedName name="Z_36DBA021_0ECB_11D4_8064_004005726899_.wvu.FilterData" localSheetId="0" hidden="1">'dem37'!$C$15:$C$74</definedName>
    <definedName name="Z_36DBA021_0ECB_11D4_8064_004005726899_.wvu.PrintTitles" localSheetId="0" hidden="1">'dem37'!$10:$13</definedName>
    <definedName name="Z_93EBE921_AE91_11D5_8685_004005726899_.wvu.FilterData" localSheetId="0" hidden="1">'dem37'!$C$15:$C$74</definedName>
    <definedName name="Z_93EBE921_AE91_11D5_8685_004005726899_.wvu.PrintTitles" localSheetId="0" hidden="1">'dem37'!$10:$13</definedName>
    <definedName name="Z_94DA79C1_0FDE_11D5_9579_000021DAEEA2_.wvu.FilterData" localSheetId="0" hidden="1">'dem37'!$C$15:$C$74</definedName>
    <definedName name="Z_94DA79C1_0FDE_11D5_9579_000021DAEEA2_.wvu.PrintArea" localSheetId="0" hidden="1">'dem37'!$A$1:$L$74</definedName>
    <definedName name="Z_94DA79C1_0FDE_11D5_9579_000021DAEEA2_.wvu.PrintTitles" localSheetId="0" hidden="1">'dem37'!$10:$13</definedName>
    <definedName name="Z_B4CB0976_161F_11D5_8064_004005726899_.wvu.FilterData" localSheetId="0" hidden="1">'dem37'!$C$15:$C$74</definedName>
    <definedName name="Z_C868F8C3_16D7_11D5_A68D_81D6213F5331_.wvu.FilterData" localSheetId="0" hidden="1">'dem37'!$C$15:$C$74</definedName>
    <definedName name="Z_C868F8C3_16D7_11D5_A68D_81D6213F5331_.wvu.PrintTitles" localSheetId="0" hidden="1">'dem37'!$10:$13</definedName>
    <definedName name="Z_E5DF37BD_125C_11D5_8DC4_D0F5D88B3549_.wvu.FilterData" localSheetId="0" hidden="1">'dem37'!$C$15:$C$74</definedName>
    <definedName name="Z_E5DF37BD_125C_11D5_8DC4_D0F5D88B3549_.wvu.PrintArea" localSheetId="0" hidden="1">'dem37'!$A$1:$L$74</definedName>
    <definedName name="Z_E5DF37BD_125C_11D5_8DC4_D0F5D88B3549_.wvu.PrintTitles" localSheetId="0" hidden="1">'dem37'!$10:$13</definedName>
    <definedName name="Z_F8ADACC1_164E_11D6_B603_000021DAEEA2_.wvu.FilterData" localSheetId="0" hidden="1">'dem37'!$C$15:$C$74</definedName>
    <definedName name="Z_F8ADACC1_164E_11D6_B603_000021DAEEA2_.wvu.PrintTitles" localSheetId="0" hidden="1">'dem37'!$10:$13</definedName>
  </definedNames>
  <calcPr fullCalcOnLoad="1"/>
</workbook>
</file>

<file path=xl/sharedStrings.xml><?xml version="1.0" encoding="utf-8"?>
<sst xmlns="http://schemas.openxmlformats.org/spreadsheetml/2006/main" count="132" uniqueCount="83">
  <si>
    <t>SIKKIM NATIONALISED TRANSPORT</t>
  </si>
  <si>
    <t>Road Transport</t>
  </si>
  <si>
    <t>Capital Outlay on Road Transport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</si>
  <si>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</si>
  <si>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</si>
  <si>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</si>
  <si>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</si>
  <si>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</si>
  <si>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</si>
  <si>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</si>
  <si>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</si>
  <si>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</si>
  <si>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</si>
  <si>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</si>
  <si>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</si>
  <si>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</si>
  <si>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</si>
  <si>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</si>
  <si>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</si>
  <si>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</si>
  <si>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</si>
  <si>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</si>
  <si>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</si>
  <si>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</si>
  <si>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</si>
  <si>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</si>
  <si>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</si>
  <si>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</si>
  <si>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</si>
  <si>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</si>
  <si>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</si>
  <si>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</si>
  <si>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</si>
  <si>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</si>
  <si>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</si>
  <si>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</si>
  <si>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</si>
  <si>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</si>
  <si>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</si>
  <si>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</si>
  <si>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</si>
  <si>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Land &amp; Buildings</t>
  </si>
  <si>
    <t>Construction</t>
  </si>
  <si>
    <t>60.00.72</t>
  </si>
  <si>
    <t>Other Buildings</t>
  </si>
  <si>
    <t>Acquisition of fleet</t>
  </si>
  <si>
    <t>Fleet Purchase</t>
  </si>
  <si>
    <t>61.00.74</t>
  </si>
  <si>
    <t>Purchase of Buses,Trucks and Tankers</t>
  </si>
  <si>
    <t>Workshop facilities</t>
  </si>
  <si>
    <t>Tools and Plants</t>
  </si>
  <si>
    <t>62.00.52</t>
  </si>
  <si>
    <t>Machinery &amp; Equipment</t>
  </si>
  <si>
    <t>DEMAND NO. 37</t>
  </si>
  <si>
    <t>60.00.71</t>
  </si>
  <si>
    <t>Capacity Building/Training</t>
  </si>
  <si>
    <t>II. Details of the estimates and the heads under which this grant will be accounted for:</t>
  </si>
  <si>
    <t>Revenue</t>
  </si>
  <si>
    <t>Capital</t>
  </si>
  <si>
    <t>C - Economic Services (g) Transport</t>
  </si>
  <si>
    <t>C - Capital Outlay of Economic Services (g) Capital Account of Transport</t>
  </si>
  <si>
    <t>Note:</t>
  </si>
  <si>
    <t>60.00.73</t>
  </si>
  <si>
    <t>Maintenance and  Repairs</t>
  </si>
  <si>
    <t>Supplies and Materials</t>
  </si>
  <si>
    <t>The above estimate does not include the recoveries shown below which are adjusted in accounts as reduction of expenditure and by debit to 8235- General and Other Reserve funds,200-Other Funds and credit to as under:</t>
  </si>
  <si>
    <t>Deduct amount met from Transport Infrastructure Development Fund</t>
  </si>
  <si>
    <t>2010-11</t>
  </si>
  <si>
    <t>Minor Works (Special repairs for 
SNT Bldg)</t>
  </si>
  <si>
    <t>Repairs &amp; Maintenance of Booking 
Office</t>
  </si>
  <si>
    <t>2011-12</t>
  </si>
  <si>
    <t>61.00.75</t>
  </si>
  <si>
    <t>Purchase of Trucks and Tankers (Funded 
under STIDF)</t>
  </si>
  <si>
    <t>(In Thousands of Rupees)</t>
  </si>
  <si>
    <t>I. Estimate of the amount required in the year ending 31st March, 2013 to defray the charges in respect of Sikkim Nationalised Transport</t>
  </si>
  <si>
    <t>2012-13</t>
  </si>
  <si>
    <t>62.00.71</t>
  </si>
  <si>
    <t>Computerisation</t>
  </si>
  <si>
    <t>Modern Auto Workshop, Jalipool</t>
  </si>
  <si>
    <t>62.00.72</t>
  </si>
  <si>
    <t>62.00.73</t>
  </si>
  <si>
    <t>Modernisation of Central Workshop, 
Jalipool</t>
  </si>
  <si>
    <t>Construction of Weigh Bridges (Funded under STIDF)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</si>
</sst>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000#"/>
    <numFmt numFmtId="180" formatCode="00.000"/>
    <numFmt numFmtId="181" formatCode="00"/>
    <numFmt numFmtId="182" formatCode="0_);\(0\)"/>
    <numFmt numFmtId="183" formatCode="_(* #,##0_);_(* \(#,##0\);_(* &quot;-&quot;??_);_(@_)"/>
    <numFmt numFmtId="184" formatCode="0#"/>
    <numFmt numFmtId="185" formatCode="_-* #,##0.00\ _k_r_-;\-* #,##0.00\ _k_r_-;_-* &quot;-&quot;??\ _k_r_-;_-@_-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left" vertical="top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10" xfId="60" applyFont="1" applyFill="1" applyBorder="1">
      <alignment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1" xfId="61" applyFont="1" applyFill="1" applyBorder="1" applyProtection="1">
      <alignment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0" xfId="60" applyFont="1" applyFill="1" applyBorder="1" applyProtection="1">
      <alignment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Font="1" applyFill="1" applyAlignment="1">
      <alignment horizontal="right"/>
      <protection/>
    </xf>
    <xf numFmtId="180" fontId="5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>
      <alignment horizontal="left"/>
      <protection/>
    </xf>
    <xf numFmtId="0" fontId="4" fillId="0" borderId="0" xfId="57" applyFont="1" applyFill="1" applyBorder="1" applyAlignment="1" applyProtection="1">
      <alignment horizontal="lef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10" xfId="57" applyFont="1" applyFill="1" applyBorder="1">
      <alignment/>
      <protection/>
    </xf>
    <xf numFmtId="0" fontId="4" fillId="0" borderId="10" xfId="57" applyFont="1" applyFill="1" applyBorder="1" applyAlignment="1" applyProtection="1">
      <alignment horizontal="left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180" fontId="5" fillId="0" borderId="0" xfId="57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5" fillId="0" borderId="0" xfId="57" applyFont="1" applyFill="1" applyBorder="1" applyAlignment="1">
      <alignment horizontal="right"/>
      <protection/>
    </xf>
    <xf numFmtId="0" fontId="4" fillId="0" borderId="12" xfId="57" applyFont="1" applyFill="1" applyBorder="1">
      <alignment/>
      <protection/>
    </xf>
    <xf numFmtId="0" fontId="4" fillId="0" borderId="12" xfId="57" applyFont="1" applyFill="1" applyBorder="1" applyAlignment="1">
      <alignment horizontal="right"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>
      <alignment horizontal="right" wrapText="1"/>
    </xf>
    <xf numFmtId="181" fontId="4" fillId="0" borderId="0" xfId="57" applyNumberFormat="1" applyFont="1" applyFill="1" applyBorder="1" applyAlignment="1">
      <alignment horizontal="right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0" xfId="59" applyFont="1" applyFill="1" applyAlignment="1">
      <alignment vertical="top" wrapText="1"/>
      <protection/>
    </xf>
    <xf numFmtId="0" fontId="5" fillId="0" borderId="0" xfId="59" applyNumberFormat="1" applyFont="1" applyFill="1" applyBorder="1" applyAlignment="1" applyProtection="1">
      <alignment horizontal="left" wrapText="1"/>
      <protection/>
    </xf>
    <xf numFmtId="180" fontId="5" fillId="0" borderId="0" xfId="57" applyNumberFormat="1" applyFont="1" applyFill="1" applyBorder="1" applyAlignment="1">
      <alignment horizontal="right" vertical="top"/>
      <protection/>
    </xf>
    <xf numFmtId="0" fontId="4" fillId="0" borderId="0" xfId="42" applyNumberFormat="1" applyFont="1" applyFill="1" applyBorder="1" applyAlignment="1">
      <alignment horizontal="right" wrapText="1"/>
    </xf>
    <xf numFmtId="0" fontId="5" fillId="0" borderId="0" xfId="57" applyFont="1" applyFill="1" applyBorder="1">
      <alignment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0" xfId="57" applyNumberFormat="1" applyFont="1" applyFill="1" applyBorder="1">
      <alignment/>
      <protection/>
    </xf>
    <xf numFmtId="0" fontId="4" fillId="0" borderId="0" xfId="57" applyFont="1" applyFill="1" applyBorder="1" applyAlignment="1" applyProtection="1">
      <alignment horizontal="left" wrapText="1"/>
      <protection/>
    </xf>
    <xf numFmtId="0" fontId="4" fillId="0" borderId="0" xfId="57" applyFont="1" applyFill="1" applyBorder="1" applyAlignment="1">
      <alignment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/>
    </xf>
    <xf numFmtId="43" fontId="4" fillId="0" borderId="0" xfId="42" applyFont="1" applyFill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/>
      <protection/>
    </xf>
    <xf numFmtId="179" fontId="4" fillId="0" borderId="0" xfId="57" applyNumberFormat="1" applyFont="1" applyFill="1" applyBorder="1" applyAlignment="1">
      <alignment horizontal="right"/>
      <protection/>
    </xf>
    <xf numFmtId="179" fontId="4" fillId="0" borderId="0" xfId="57" applyNumberFormat="1" applyFont="1" applyFill="1" applyBorder="1" applyAlignment="1">
      <alignment horizontal="right" vertical="top"/>
      <protection/>
    </xf>
    <xf numFmtId="179" fontId="4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Border="1" applyAlignment="1" applyProtection="1">
      <alignment horizontal="justify"/>
      <protection/>
    </xf>
    <xf numFmtId="179" fontId="4" fillId="0" borderId="10" xfId="57" applyNumberFormat="1" applyFont="1" applyFill="1" applyBorder="1" applyAlignment="1">
      <alignment horizontal="right" vertical="top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1"/>
  <sheetViews>
    <sheetView tabSelected="1" view="pageBreakPreview" zoomScaleSheetLayoutView="100" zoomScalePageLayoutView="0" workbookViewId="0" topLeftCell="A52">
      <selection activeCell="M9" sqref="M9:AG97"/>
    </sheetView>
  </sheetViews>
  <sheetFormatPr defaultColWidth="11.00390625" defaultRowHeight="12.75"/>
  <cols>
    <col min="1" max="1" width="6.421875" style="5" customWidth="1"/>
    <col min="2" max="2" width="8.140625" style="8" customWidth="1"/>
    <col min="3" max="3" width="34.57421875" style="5" customWidth="1"/>
    <col min="4" max="4" width="8.57421875" style="21" customWidth="1"/>
    <col min="5" max="5" width="9.421875" style="21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21" customWidth="1"/>
    <col min="11" max="11" width="9.140625" style="5" customWidth="1"/>
    <col min="12" max="12" width="8.421875" style="5" customWidth="1"/>
    <col min="13" max="16384" width="11.00390625" style="5" customWidth="1"/>
  </cols>
  <sheetData>
    <row r="1" spans="1:12" ht="12.75">
      <c r="A1" s="2"/>
      <c r="B1" s="3"/>
      <c r="C1" s="6"/>
      <c r="D1" s="7"/>
      <c r="E1" s="7" t="s">
        <v>53</v>
      </c>
      <c r="F1" s="6"/>
      <c r="G1" s="6"/>
      <c r="H1" s="6"/>
      <c r="I1" s="6"/>
      <c r="J1" s="7"/>
      <c r="K1" s="6"/>
      <c r="L1" s="6"/>
    </row>
    <row r="2" spans="1:12" ht="12.75">
      <c r="A2" s="2"/>
      <c r="B2" s="3"/>
      <c r="C2" s="6"/>
      <c r="D2" s="7"/>
      <c r="E2" s="7" t="s">
        <v>0</v>
      </c>
      <c r="F2" s="6"/>
      <c r="G2" s="6"/>
      <c r="H2" s="6"/>
      <c r="I2" s="6"/>
      <c r="J2" s="7"/>
      <c r="K2" s="6"/>
      <c r="L2" s="6"/>
    </row>
    <row r="3" spans="3:12" ht="12.75">
      <c r="C3" s="9"/>
      <c r="D3" s="10"/>
      <c r="E3" s="10"/>
      <c r="F3" s="9"/>
      <c r="G3" s="9"/>
      <c r="H3" s="9"/>
      <c r="I3" s="9"/>
      <c r="J3" s="10"/>
      <c r="K3" s="9"/>
      <c r="L3" s="9"/>
    </row>
    <row r="4" spans="4:12" ht="12.75">
      <c r="D4" s="11" t="s">
        <v>59</v>
      </c>
      <c r="E4" s="12">
        <v>3055</v>
      </c>
      <c r="F4" s="13" t="s">
        <v>1</v>
      </c>
      <c r="G4" s="14"/>
      <c r="H4" s="14"/>
      <c r="I4" s="14"/>
      <c r="J4" s="15"/>
      <c r="K4" s="14"/>
      <c r="L4" s="14"/>
    </row>
    <row r="5" spans="4:12" ht="12.75">
      <c r="D5" s="11" t="s">
        <v>60</v>
      </c>
      <c r="E5" s="12">
        <v>5055</v>
      </c>
      <c r="F5" s="13" t="s">
        <v>2</v>
      </c>
      <c r="G5" s="14"/>
      <c r="H5" s="14"/>
      <c r="I5" s="14"/>
      <c r="J5" s="15"/>
      <c r="K5" s="14"/>
      <c r="L5" s="14"/>
    </row>
    <row r="6" spans="1:12" ht="12.75">
      <c r="A6" s="13" t="s">
        <v>74</v>
      </c>
      <c r="D6" s="11"/>
      <c r="E6" s="16"/>
      <c r="G6" s="14"/>
      <c r="H6" s="14"/>
      <c r="I6" s="14"/>
      <c r="J6" s="15"/>
      <c r="K6" s="14"/>
      <c r="L6" s="14"/>
    </row>
    <row r="7" spans="1:7" ht="12.75">
      <c r="A7" s="17"/>
      <c r="D7" s="18"/>
      <c r="E7" s="19" t="s">
        <v>57</v>
      </c>
      <c r="F7" s="20" t="s">
        <v>58</v>
      </c>
      <c r="G7" s="20" t="s">
        <v>10</v>
      </c>
    </row>
    <row r="8" spans="1:12" ht="12.75">
      <c r="A8" s="17"/>
      <c r="D8" s="22" t="s">
        <v>3</v>
      </c>
      <c r="E8" s="7">
        <f>L47</f>
        <v>365663</v>
      </c>
      <c r="F8" s="7">
        <f>L73</f>
        <v>15001</v>
      </c>
      <c r="G8" s="7">
        <f>F8+E8</f>
        <v>380664</v>
      </c>
      <c r="H8" s="21"/>
      <c r="I8" s="21"/>
      <c r="K8" s="21"/>
      <c r="L8" s="21"/>
    </row>
    <row r="9" spans="1:12" ht="12.75">
      <c r="A9" s="13" t="s">
        <v>56</v>
      </c>
      <c r="C9" s="13"/>
      <c r="F9" s="21"/>
      <c r="G9" s="21"/>
      <c r="H9" s="21"/>
      <c r="I9" s="21"/>
      <c r="K9" s="21"/>
      <c r="L9" s="21"/>
    </row>
    <row r="10" spans="3:12" ht="13.5">
      <c r="C10" s="23"/>
      <c r="D10" s="24"/>
      <c r="E10" s="24"/>
      <c r="F10" s="24"/>
      <c r="G10" s="24"/>
      <c r="H10" s="24"/>
      <c r="I10" s="25"/>
      <c r="J10" s="26"/>
      <c r="K10" s="27"/>
      <c r="L10" s="28" t="s">
        <v>73</v>
      </c>
    </row>
    <row r="11" spans="1:12" s="32" customFormat="1" ht="13.5" customHeight="1">
      <c r="A11" s="29"/>
      <c r="B11" s="30"/>
      <c r="C11" s="31"/>
      <c r="D11" s="93" t="s">
        <v>4</v>
      </c>
      <c r="E11" s="93"/>
      <c r="F11" s="92" t="s">
        <v>5</v>
      </c>
      <c r="G11" s="92"/>
      <c r="H11" s="92" t="s">
        <v>6</v>
      </c>
      <c r="I11" s="92"/>
      <c r="J11" s="92" t="s">
        <v>5</v>
      </c>
      <c r="K11" s="92"/>
      <c r="L11" s="92"/>
    </row>
    <row r="12" spans="1:12" s="32" customFormat="1" ht="13.5" customHeight="1">
      <c r="A12" s="33"/>
      <c r="B12" s="34"/>
      <c r="C12" s="35" t="s">
        <v>7</v>
      </c>
      <c r="D12" s="95" t="s">
        <v>67</v>
      </c>
      <c r="E12" s="95"/>
      <c r="F12" s="95" t="s">
        <v>70</v>
      </c>
      <c r="G12" s="95"/>
      <c r="H12" s="95" t="s">
        <v>70</v>
      </c>
      <c r="I12" s="95"/>
      <c r="J12" s="95" t="s">
        <v>75</v>
      </c>
      <c r="K12" s="95"/>
      <c r="L12" s="95"/>
    </row>
    <row r="13" spans="1:12" s="32" customFormat="1" ht="13.5" customHeight="1">
      <c r="A13" s="36"/>
      <c r="B13" s="37"/>
      <c r="C13" s="38"/>
      <c r="D13" s="1" t="s">
        <v>8</v>
      </c>
      <c r="E13" s="1" t="s">
        <v>9</v>
      </c>
      <c r="F13" s="1" t="s">
        <v>8</v>
      </c>
      <c r="G13" s="1" t="s">
        <v>9</v>
      </c>
      <c r="H13" s="1" t="s">
        <v>8</v>
      </c>
      <c r="I13" s="1" t="s">
        <v>9</v>
      </c>
      <c r="J13" s="1" t="s">
        <v>8</v>
      </c>
      <c r="K13" s="1" t="s">
        <v>9</v>
      </c>
      <c r="L13" s="1" t="s">
        <v>10</v>
      </c>
    </row>
    <row r="14" spans="1:12" s="32" customFormat="1" ht="12.75">
      <c r="A14" s="33"/>
      <c r="B14" s="34"/>
      <c r="C14" s="31"/>
      <c r="D14" s="39"/>
      <c r="E14" s="39"/>
      <c r="F14" s="39"/>
      <c r="G14" s="39"/>
      <c r="H14" s="39"/>
      <c r="I14" s="39"/>
      <c r="J14" s="39"/>
      <c r="K14" s="39"/>
      <c r="L14" s="39"/>
    </row>
    <row r="15" spans="3:12" ht="12.75">
      <c r="C15" s="40" t="s">
        <v>11</v>
      </c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2.75">
      <c r="A16" s="5" t="s">
        <v>12</v>
      </c>
      <c r="B16" s="42">
        <v>3055</v>
      </c>
      <c r="C16" s="40" t="s">
        <v>1</v>
      </c>
      <c r="F16" s="21"/>
      <c r="G16" s="21"/>
      <c r="H16" s="21"/>
      <c r="I16" s="21"/>
      <c r="K16" s="21"/>
      <c r="L16" s="21"/>
    </row>
    <row r="17" spans="2:12" ht="12.75">
      <c r="B17" s="43">
        <v>0.201</v>
      </c>
      <c r="C17" s="40" t="s">
        <v>13</v>
      </c>
      <c r="F17" s="44"/>
      <c r="G17" s="21"/>
      <c r="H17" s="21"/>
      <c r="I17" s="21"/>
      <c r="K17" s="21"/>
      <c r="L17" s="82"/>
    </row>
    <row r="18" spans="2:12" ht="12.75">
      <c r="B18" s="8">
        <v>60</v>
      </c>
      <c r="C18" s="13" t="s">
        <v>14</v>
      </c>
      <c r="F18" s="21"/>
      <c r="G18" s="21"/>
      <c r="H18" s="21"/>
      <c r="I18" s="21"/>
      <c r="K18" s="21"/>
      <c r="L18" s="21"/>
    </row>
    <row r="19" spans="1:12" ht="12.75">
      <c r="A19" s="2"/>
      <c r="B19" s="85" t="s">
        <v>15</v>
      </c>
      <c r="C19" s="45" t="s">
        <v>16</v>
      </c>
      <c r="D19" s="74">
        <v>4082</v>
      </c>
      <c r="E19" s="74">
        <v>28821</v>
      </c>
      <c r="F19" s="74">
        <v>3195</v>
      </c>
      <c r="G19" s="11">
        <v>34629</v>
      </c>
      <c r="H19" s="11">
        <v>3195</v>
      </c>
      <c r="I19" s="11">
        <v>34629</v>
      </c>
      <c r="J19" s="79">
        <f>3153-7</f>
        <v>3146</v>
      </c>
      <c r="K19" s="11">
        <v>40500</v>
      </c>
      <c r="L19" s="11">
        <f aca="true" t="shared" si="0" ref="L19:L25">SUM(J19:K19)</f>
        <v>43646</v>
      </c>
    </row>
    <row r="20" spans="1:12" ht="12.75">
      <c r="A20" s="2"/>
      <c r="B20" s="85" t="s">
        <v>17</v>
      </c>
      <c r="C20" s="45" t="s">
        <v>18</v>
      </c>
      <c r="D20" s="74">
        <v>157</v>
      </c>
      <c r="E20" s="74">
        <v>181</v>
      </c>
      <c r="F20" s="74">
        <v>200</v>
      </c>
      <c r="G20" s="11">
        <v>150</v>
      </c>
      <c r="H20" s="11">
        <v>200</v>
      </c>
      <c r="I20" s="11">
        <v>200</v>
      </c>
      <c r="J20" s="74">
        <v>1</v>
      </c>
      <c r="K20" s="11">
        <v>500</v>
      </c>
      <c r="L20" s="11">
        <f t="shared" si="0"/>
        <v>501</v>
      </c>
    </row>
    <row r="21" spans="1:12" ht="12.75">
      <c r="A21" s="2"/>
      <c r="B21" s="85" t="s">
        <v>19</v>
      </c>
      <c r="C21" s="45" t="s">
        <v>20</v>
      </c>
      <c r="D21" s="74">
        <v>3733</v>
      </c>
      <c r="E21" s="74">
        <v>3675</v>
      </c>
      <c r="F21" s="74">
        <v>293</v>
      </c>
      <c r="G21" s="11">
        <v>4500</v>
      </c>
      <c r="H21" s="11">
        <v>293</v>
      </c>
      <c r="I21" s="11">
        <v>5200</v>
      </c>
      <c r="J21" s="74">
        <v>1</v>
      </c>
      <c r="K21" s="11">
        <v>5850</v>
      </c>
      <c r="L21" s="11">
        <f t="shared" si="0"/>
        <v>5851</v>
      </c>
    </row>
    <row r="22" spans="1:12" ht="12.75">
      <c r="A22" s="2"/>
      <c r="B22" s="85" t="s">
        <v>21</v>
      </c>
      <c r="C22" s="45" t="s">
        <v>22</v>
      </c>
      <c r="D22" s="46">
        <v>0</v>
      </c>
      <c r="E22" s="74">
        <v>35</v>
      </c>
      <c r="F22" s="46">
        <v>0</v>
      </c>
      <c r="G22" s="11">
        <v>40</v>
      </c>
      <c r="H22" s="46">
        <v>0</v>
      </c>
      <c r="I22" s="11">
        <v>450</v>
      </c>
      <c r="J22" s="46">
        <v>0</v>
      </c>
      <c r="K22" s="11">
        <v>350</v>
      </c>
      <c r="L22" s="11">
        <f t="shared" si="0"/>
        <v>350</v>
      </c>
    </row>
    <row r="23" spans="1:12" ht="12.75">
      <c r="A23" s="2"/>
      <c r="B23" s="85" t="s">
        <v>23</v>
      </c>
      <c r="C23" s="45" t="s">
        <v>24</v>
      </c>
      <c r="D23" s="46">
        <v>0</v>
      </c>
      <c r="E23" s="74">
        <v>3767</v>
      </c>
      <c r="F23" s="46">
        <v>0</v>
      </c>
      <c r="G23" s="11">
        <v>4200</v>
      </c>
      <c r="H23" s="46">
        <v>0</v>
      </c>
      <c r="I23" s="11">
        <v>5400</v>
      </c>
      <c r="J23" s="46">
        <v>0</v>
      </c>
      <c r="K23" s="11">
        <v>5600</v>
      </c>
      <c r="L23" s="11">
        <f t="shared" si="0"/>
        <v>5600</v>
      </c>
    </row>
    <row r="24" spans="1:12" ht="12.75">
      <c r="A24" s="2"/>
      <c r="B24" s="85" t="s">
        <v>25</v>
      </c>
      <c r="C24" s="45" t="s">
        <v>26</v>
      </c>
      <c r="D24" s="74">
        <v>270</v>
      </c>
      <c r="E24" s="74">
        <v>501</v>
      </c>
      <c r="F24" s="74">
        <v>1</v>
      </c>
      <c r="G24" s="11">
        <v>590</v>
      </c>
      <c r="H24" s="11">
        <v>1</v>
      </c>
      <c r="I24" s="11">
        <v>590</v>
      </c>
      <c r="J24" s="46">
        <v>0</v>
      </c>
      <c r="K24" s="11">
        <v>700</v>
      </c>
      <c r="L24" s="11">
        <f t="shared" si="0"/>
        <v>700</v>
      </c>
    </row>
    <row r="25" spans="1:12" ht="12.75">
      <c r="A25" s="2"/>
      <c r="B25" s="85" t="s">
        <v>54</v>
      </c>
      <c r="C25" s="45" t="s">
        <v>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74">
        <v>1</v>
      </c>
      <c r="K25" s="46">
        <v>0</v>
      </c>
      <c r="L25" s="74">
        <f t="shared" si="0"/>
        <v>1</v>
      </c>
    </row>
    <row r="26" spans="1:12" ht="12.75">
      <c r="A26" s="2" t="s">
        <v>10</v>
      </c>
      <c r="B26" s="3">
        <v>60</v>
      </c>
      <c r="C26" s="45" t="s">
        <v>14</v>
      </c>
      <c r="D26" s="47">
        <f aca="true" t="shared" si="1" ref="D26:I26">SUM(D19:D25)</f>
        <v>8242</v>
      </c>
      <c r="E26" s="47">
        <f t="shared" si="1"/>
        <v>36980</v>
      </c>
      <c r="F26" s="75">
        <f>SUM(F19:F25)</f>
        <v>3689</v>
      </c>
      <c r="G26" s="47">
        <f>SUM(G19:G25)</f>
        <v>44109</v>
      </c>
      <c r="H26" s="47">
        <f t="shared" si="1"/>
        <v>3689</v>
      </c>
      <c r="I26" s="47">
        <f t="shared" si="1"/>
        <v>46469</v>
      </c>
      <c r="J26" s="75">
        <f>SUM(J19:J25)</f>
        <v>3149</v>
      </c>
      <c r="K26" s="47">
        <f>SUM(K19:K25)</f>
        <v>53500</v>
      </c>
      <c r="L26" s="47">
        <f>SUM(L19:L25)</f>
        <v>56649</v>
      </c>
    </row>
    <row r="27" spans="1:12" ht="12.75">
      <c r="A27" s="2"/>
      <c r="B27" s="3"/>
      <c r="C27" s="45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2"/>
      <c r="B28" s="3">
        <v>61</v>
      </c>
      <c r="C28" s="45" t="s">
        <v>27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>
      <c r="A29" s="2"/>
      <c r="B29" s="85" t="s">
        <v>28</v>
      </c>
      <c r="C29" s="45" t="s">
        <v>16</v>
      </c>
      <c r="D29" s="74">
        <v>12345</v>
      </c>
      <c r="E29" s="74">
        <v>165364</v>
      </c>
      <c r="F29" s="74">
        <v>12177</v>
      </c>
      <c r="G29" s="11">
        <v>175755</v>
      </c>
      <c r="H29" s="11">
        <v>12177</v>
      </c>
      <c r="I29" s="11">
        <v>184755</v>
      </c>
      <c r="J29" s="79">
        <v>12020</v>
      </c>
      <c r="K29" s="11">
        <v>220000</v>
      </c>
      <c r="L29" s="11">
        <f>SUM(J29:K29)</f>
        <v>232020</v>
      </c>
    </row>
    <row r="30" spans="1:12" ht="12.75">
      <c r="A30" s="2"/>
      <c r="B30" s="85" t="s">
        <v>29</v>
      </c>
      <c r="C30" s="45" t="s">
        <v>30</v>
      </c>
      <c r="D30" s="46">
        <v>0</v>
      </c>
      <c r="E30" s="74">
        <v>2852</v>
      </c>
      <c r="F30" s="74">
        <v>6259</v>
      </c>
      <c r="G30" s="48">
        <v>3600</v>
      </c>
      <c r="H30" s="74">
        <v>6259</v>
      </c>
      <c r="I30" s="48">
        <v>3600</v>
      </c>
      <c r="J30" s="79">
        <v>4381</v>
      </c>
      <c r="K30" s="48">
        <v>3600</v>
      </c>
      <c r="L30" s="11">
        <f>SUM(J30:K30)</f>
        <v>7981</v>
      </c>
    </row>
    <row r="31" spans="1:12" ht="12.75">
      <c r="A31" s="2"/>
      <c r="B31" s="85" t="s">
        <v>31</v>
      </c>
      <c r="C31" s="45" t="s">
        <v>18</v>
      </c>
      <c r="D31" s="78">
        <v>565</v>
      </c>
      <c r="E31" s="78">
        <v>315</v>
      </c>
      <c r="F31" s="78">
        <v>1</v>
      </c>
      <c r="G31" s="41">
        <v>315</v>
      </c>
      <c r="H31" s="41">
        <v>1</v>
      </c>
      <c r="I31" s="41">
        <v>315</v>
      </c>
      <c r="J31" s="74">
        <v>1</v>
      </c>
      <c r="K31" s="41">
        <v>500</v>
      </c>
      <c r="L31" s="41">
        <f>SUM(J31:K31)</f>
        <v>501</v>
      </c>
    </row>
    <row r="32" spans="1:12" ht="12.75">
      <c r="A32" s="2"/>
      <c r="B32" s="85" t="s">
        <v>32</v>
      </c>
      <c r="C32" s="45" t="s">
        <v>20</v>
      </c>
      <c r="D32" s="55">
        <v>0</v>
      </c>
      <c r="E32" s="78">
        <v>207</v>
      </c>
      <c r="F32" s="78">
        <v>1</v>
      </c>
      <c r="G32" s="41">
        <v>210</v>
      </c>
      <c r="H32" s="78">
        <v>1</v>
      </c>
      <c r="I32" s="41">
        <v>210</v>
      </c>
      <c r="J32" s="74">
        <v>1</v>
      </c>
      <c r="K32" s="41">
        <v>210</v>
      </c>
      <c r="L32" s="41">
        <f>SUM(J32:K32)</f>
        <v>211</v>
      </c>
    </row>
    <row r="33" spans="1:12" ht="12.75">
      <c r="A33" s="2"/>
      <c r="B33" s="85" t="s">
        <v>33</v>
      </c>
      <c r="C33" s="45" t="s">
        <v>26</v>
      </c>
      <c r="D33" s="55">
        <v>0</v>
      </c>
      <c r="E33" s="78">
        <v>41507</v>
      </c>
      <c r="F33" s="55">
        <v>0</v>
      </c>
      <c r="G33" s="41">
        <v>44400</v>
      </c>
      <c r="H33" s="55">
        <v>0</v>
      </c>
      <c r="I33" s="41">
        <v>46125</v>
      </c>
      <c r="J33" s="55">
        <v>0</v>
      </c>
      <c r="K33" s="41">
        <v>53000</v>
      </c>
      <c r="L33" s="41">
        <f>SUM(J33:K33)</f>
        <v>53000</v>
      </c>
    </row>
    <row r="34" spans="1:12" ht="12.75">
      <c r="A34" s="2" t="s">
        <v>10</v>
      </c>
      <c r="B34" s="3">
        <v>61</v>
      </c>
      <c r="C34" s="45" t="s">
        <v>27</v>
      </c>
      <c r="D34" s="47">
        <f aca="true" t="shared" si="2" ref="D34:L34">SUM(D29:D33)</f>
        <v>12910</v>
      </c>
      <c r="E34" s="47">
        <f t="shared" si="2"/>
        <v>210245</v>
      </c>
      <c r="F34" s="75">
        <f>SUM(F29:F33)</f>
        <v>18438</v>
      </c>
      <c r="G34" s="47">
        <f>SUM(G29:G33)</f>
        <v>224280</v>
      </c>
      <c r="H34" s="47">
        <f t="shared" si="2"/>
        <v>18438</v>
      </c>
      <c r="I34" s="47">
        <f t="shared" si="2"/>
        <v>235005</v>
      </c>
      <c r="J34" s="75">
        <f t="shared" si="2"/>
        <v>16403</v>
      </c>
      <c r="K34" s="47">
        <f t="shared" si="2"/>
        <v>277310</v>
      </c>
      <c r="L34" s="47">
        <f t="shared" si="2"/>
        <v>293713</v>
      </c>
    </row>
    <row r="35" spans="1:12" ht="12.75">
      <c r="A35" s="2"/>
      <c r="B35" s="3"/>
      <c r="C35" s="45"/>
      <c r="D35" s="41"/>
      <c r="E35" s="41"/>
      <c r="F35" s="41"/>
      <c r="G35" s="41"/>
      <c r="H35" s="41"/>
      <c r="I35" s="41"/>
      <c r="J35" s="41"/>
      <c r="K35" s="41"/>
      <c r="L35" s="41"/>
    </row>
    <row r="36" spans="2:12" s="2" customFormat="1" ht="12.75">
      <c r="B36" s="3">
        <v>63</v>
      </c>
      <c r="C36" s="45" t="s">
        <v>63</v>
      </c>
      <c r="D36" s="49"/>
      <c r="E36" s="49"/>
      <c r="F36" s="49"/>
      <c r="G36" s="49"/>
      <c r="H36" s="49"/>
      <c r="I36" s="49"/>
      <c r="J36" s="49"/>
      <c r="K36" s="49"/>
      <c r="L36" s="49"/>
    </row>
    <row r="37" spans="1:12" s="50" customFormat="1" ht="12.75">
      <c r="A37" s="2"/>
      <c r="B37" s="85" t="s">
        <v>34</v>
      </c>
      <c r="C37" s="45" t="s">
        <v>64</v>
      </c>
      <c r="D37" s="55">
        <v>0</v>
      </c>
      <c r="E37" s="78">
        <v>12000</v>
      </c>
      <c r="F37" s="55">
        <v>0</v>
      </c>
      <c r="G37" s="41">
        <v>13000</v>
      </c>
      <c r="H37" s="78">
        <v>1300</v>
      </c>
      <c r="I37" s="41">
        <v>15000</v>
      </c>
      <c r="J37" s="55">
        <v>0</v>
      </c>
      <c r="K37" s="41">
        <v>14000</v>
      </c>
      <c r="L37" s="41">
        <f>SUM(J37:K37)</f>
        <v>14000</v>
      </c>
    </row>
    <row r="38" spans="1:12" ht="12.75">
      <c r="A38" s="50" t="s">
        <v>10</v>
      </c>
      <c r="B38" s="70">
        <v>63</v>
      </c>
      <c r="C38" s="51" t="s">
        <v>63</v>
      </c>
      <c r="D38" s="64">
        <f aca="true" t="shared" si="3" ref="D38:L38">SUM(D37:D37)</f>
        <v>0</v>
      </c>
      <c r="E38" s="47">
        <f t="shared" si="3"/>
        <v>12000</v>
      </c>
      <c r="F38" s="64">
        <f>SUM(F37:F37)</f>
        <v>0</v>
      </c>
      <c r="G38" s="47">
        <f>SUM(G37:G37)</f>
        <v>13000</v>
      </c>
      <c r="H38" s="75">
        <f t="shared" si="3"/>
        <v>1300</v>
      </c>
      <c r="I38" s="47">
        <f t="shared" si="3"/>
        <v>15000</v>
      </c>
      <c r="J38" s="64">
        <f t="shared" si="3"/>
        <v>0</v>
      </c>
      <c r="K38" s="47">
        <f t="shared" si="3"/>
        <v>14000</v>
      </c>
      <c r="L38" s="47">
        <f t="shared" si="3"/>
        <v>14000</v>
      </c>
    </row>
    <row r="39" spans="1:12" ht="0.75" customHeight="1">
      <c r="A39" s="2"/>
      <c r="B39" s="3"/>
      <c r="C39" s="45"/>
      <c r="D39" s="54"/>
      <c r="E39" s="41"/>
      <c r="F39" s="54"/>
      <c r="G39" s="41"/>
      <c r="H39" s="54"/>
      <c r="I39" s="41"/>
      <c r="J39" s="54"/>
      <c r="K39" s="41"/>
      <c r="L39" s="41"/>
    </row>
    <row r="40" spans="1:12" ht="12.75">
      <c r="A40" s="2"/>
      <c r="B40" s="3">
        <v>64</v>
      </c>
      <c r="C40" s="45" t="s">
        <v>35</v>
      </c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25.5">
      <c r="A41" s="2"/>
      <c r="B41" s="86" t="s">
        <v>36</v>
      </c>
      <c r="C41" s="72" t="s">
        <v>68</v>
      </c>
      <c r="D41" s="74">
        <v>1758</v>
      </c>
      <c r="E41" s="74">
        <v>188</v>
      </c>
      <c r="F41" s="74">
        <v>1</v>
      </c>
      <c r="G41" s="11">
        <v>1200</v>
      </c>
      <c r="H41" s="11">
        <v>1</v>
      </c>
      <c r="I41" s="80">
        <v>1200</v>
      </c>
      <c r="J41" s="74">
        <v>1</v>
      </c>
      <c r="K41" s="11">
        <v>600</v>
      </c>
      <c r="L41" s="11">
        <f>SUM(J41:K41)</f>
        <v>601</v>
      </c>
    </row>
    <row r="42" spans="1:12" ht="12.75">
      <c r="A42" s="2"/>
      <c r="B42" s="85" t="s">
        <v>37</v>
      </c>
      <c r="C42" s="45" t="s">
        <v>38</v>
      </c>
      <c r="D42" s="46">
        <v>0</v>
      </c>
      <c r="E42" s="74">
        <v>72</v>
      </c>
      <c r="F42" s="55">
        <v>0</v>
      </c>
      <c r="G42" s="11">
        <v>150</v>
      </c>
      <c r="H42" s="55">
        <v>0</v>
      </c>
      <c r="I42" s="41">
        <v>150</v>
      </c>
      <c r="J42" s="55">
        <v>0</v>
      </c>
      <c r="K42" s="11">
        <v>500</v>
      </c>
      <c r="L42" s="41">
        <f>SUM(J42:K42)</f>
        <v>500</v>
      </c>
    </row>
    <row r="43" spans="1:12" ht="25.5">
      <c r="A43" s="2"/>
      <c r="B43" s="86" t="s">
        <v>39</v>
      </c>
      <c r="C43" s="72" t="s">
        <v>69</v>
      </c>
      <c r="D43" s="46">
        <v>0</v>
      </c>
      <c r="E43" s="74">
        <v>151</v>
      </c>
      <c r="F43" s="46">
        <v>0</v>
      </c>
      <c r="G43" s="11">
        <v>160</v>
      </c>
      <c r="H43" s="46">
        <v>0</v>
      </c>
      <c r="I43" s="11">
        <v>160</v>
      </c>
      <c r="J43" s="46">
        <v>0</v>
      </c>
      <c r="K43" s="11">
        <v>200</v>
      </c>
      <c r="L43" s="11">
        <f>SUM(J43:K43)</f>
        <v>200</v>
      </c>
    </row>
    <row r="44" spans="1:12" ht="12.75">
      <c r="A44" s="2" t="s">
        <v>10</v>
      </c>
      <c r="B44" s="3">
        <v>64</v>
      </c>
      <c r="C44" s="45" t="s">
        <v>35</v>
      </c>
      <c r="D44" s="47">
        <f aca="true" t="shared" si="4" ref="D44:L44">SUM(D41:D43)</f>
        <v>1758</v>
      </c>
      <c r="E44" s="47">
        <f t="shared" si="4"/>
        <v>411</v>
      </c>
      <c r="F44" s="75">
        <f>SUM(F41:F43)</f>
        <v>1</v>
      </c>
      <c r="G44" s="47">
        <f>SUM(G41:G43)</f>
        <v>1510</v>
      </c>
      <c r="H44" s="47">
        <f t="shared" si="4"/>
        <v>1</v>
      </c>
      <c r="I44" s="47">
        <f t="shared" si="4"/>
        <v>1510</v>
      </c>
      <c r="J44" s="75">
        <f t="shared" si="4"/>
        <v>1</v>
      </c>
      <c r="K44" s="47">
        <f t="shared" si="4"/>
        <v>1300</v>
      </c>
      <c r="L44" s="47">
        <f t="shared" si="4"/>
        <v>1301</v>
      </c>
    </row>
    <row r="45" spans="1:12" ht="12.75">
      <c r="A45" s="2" t="s">
        <v>10</v>
      </c>
      <c r="B45" s="56">
        <v>0.201</v>
      </c>
      <c r="C45" s="57" t="s">
        <v>13</v>
      </c>
      <c r="D45" s="47">
        <f aca="true" t="shared" si="5" ref="D45:L45">D44+D38+D34+D26</f>
        <v>22910</v>
      </c>
      <c r="E45" s="47">
        <f t="shared" si="5"/>
        <v>259636</v>
      </c>
      <c r="F45" s="75">
        <f>F44+F38+F34+F26</f>
        <v>22128</v>
      </c>
      <c r="G45" s="47">
        <f>G44+G38+G34+G26</f>
        <v>282899</v>
      </c>
      <c r="H45" s="47">
        <f t="shared" si="5"/>
        <v>23428</v>
      </c>
      <c r="I45" s="47">
        <f t="shared" si="5"/>
        <v>297984</v>
      </c>
      <c r="J45" s="75">
        <f t="shared" si="5"/>
        <v>19553</v>
      </c>
      <c r="K45" s="47">
        <f t="shared" si="5"/>
        <v>346110</v>
      </c>
      <c r="L45" s="47">
        <f t="shared" si="5"/>
        <v>365663</v>
      </c>
    </row>
    <row r="46" spans="1:12" ht="12.75">
      <c r="A46" s="45" t="s">
        <v>10</v>
      </c>
      <c r="B46" s="58">
        <v>3055</v>
      </c>
      <c r="C46" s="57" t="s">
        <v>1</v>
      </c>
      <c r="D46" s="47">
        <f>D45</f>
        <v>22910</v>
      </c>
      <c r="E46" s="47">
        <f aca="true" t="shared" si="6" ref="E46:L46">E45</f>
        <v>259636</v>
      </c>
      <c r="F46" s="47">
        <f>F45</f>
        <v>22128</v>
      </c>
      <c r="G46" s="47">
        <f>G45</f>
        <v>282899</v>
      </c>
      <c r="H46" s="47">
        <f t="shared" si="6"/>
        <v>23428</v>
      </c>
      <c r="I46" s="47">
        <f t="shared" si="6"/>
        <v>297984</v>
      </c>
      <c r="J46" s="77">
        <f t="shared" si="6"/>
        <v>19553</v>
      </c>
      <c r="K46" s="47">
        <f t="shared" si="6"/>
        <v>346110</v>
      </c>
      <c r="L46" s="47">
        <f t="shared" si="6"/>
        <v>365663</v>
      </c>
    </row>
    <row r="47" spans="1:12" ht="12.75">
      <c r="A47" s="59" t="s">
        <v>10</v>
      </c>
      <c r="B47" s="60"/>
      <c r="C47" s="61" t="s">
        <v>11</v>
      </c>
      <c r="D47" s="47">
        <f aca="true" t="shared" si="7" ref="D47:K47">D46</f>
        <v>22910</v>
      </c>
      <c r="E47" s="47">
        <f t="shared" si="7"/>
        <v>259636</v>
      </c>
      <c r="F47" s="75">
        <f>F46</f>
        <v>22128</v>
      </c>
      <c r="G47" s="47">
        <f>G46</f>
        <v>282899</v>
      </c>
      <c r="H47" s="47">
        <f t="shared" si="7"/>
        <v>23428</v>
      </c>
      <c r="I47" s="47">
        <f t="shared" si="7"/>
        <v>297984</v>
      </c>
      <c r="J47" s="75">
        <f t="shared" si="7"/>
        <v>19553</v>
      </c>
      <c r="K47" s="47">
        <f t="shared" si="7"/>
        <v>346110</v>
      </c>
      <c r="L47" s="47">
        <f>K47+J47</f>
        <v>365663</v>
      </c>
    </row>
    <row r="48" spans="1:12" ht="12.75">
      <c r="A48" s="2"/>
      <c r="B48" s="3"/>
      <c r="C48" s="57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2" t="s">
        <v>12</v>
      </c>
      <c r="B49" s="58">
        <v>5055</v>
      </c>
      <c r="C49" s="57" t="s">
        <v>2</v>
      </c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>
      <c r="A50" s="2"/>
      <c r="B50" s="56">
        <v>0.05</v>
      </c>
      <c r="C50" s="57" t="s">
        <v>41</v>
      </c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2"/>
      <c r="B51" s="63">
        <v>60</v>
      </c>
      <c r="C51" s="45" t="s">
        <v>42</v>
      </c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2.75">
      <c r="A52" s="2"/>
      <c r="B52" s="85" t="s">
        <v>43</v>
      </c>
      <c r="C52" s="45" t="s">
        <v>44</v>
      </c>
      <c r="D52" s="55">
        <v>0</v>
      </c>
      <c r="E52" s="55">
        <v>0</v>
      </c>
      <c r="F52" s="78">
        <v>1</v>
      </c>
      <c r="G52" s="55">
        <v>0</v>
      </c>
      <c r="H52" s="41">
        <v>1</v>
      </c>
      <c r="I52" s="55">
        <v>0</v>
      </c>
      <c r="J52" s="55">
        <v>0</v>
      </c>
      <c r="K52" s="55">
        <v>0</v>
      </c>
      <c r="L52" s="55">
        <f>SUM(J52:K52)</f>
        <v>0</v>
      </c>
    </row>
    <row r="53" spans="1:12" ht="25.5">
      <c r="A53" s="2"/>
      <c r="B53" s="86" t="s">
        <v>62</v>
      </c>
      <c r="C53" s="88" t="s">
        <v>82</v>
      </c>
      <c r="D53" s="76">
        <v>6491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f>SUM(J53:K53)</f>
        <v>0</v>
      </c>
    </row>
    <row r="54" spans="1:12" ht="12.75">
      <c r="A54" s="2" t="s">
        <v>10</v>
      </c>
      <c r="B54" s="63">
        <v>60</v>
      </c>
      <c r="C54" s="45" t="s">
        <v>42</v>
      </c>
      <c r="D54" s="76">
        <f aca="true" t="shared" si="8" ref="D54:L54">SUM(D52:D53)</f>
        <v>6491</v>
      </c>
      <c r="E54" s="52">
        <f t="shared" si="8"/>
        <v>0</v>
      </c>
      <c r="F54" s="76">
        <f t="shared" si="8"/>
        <v>1</v>
      </c>
      <c r="G54" s="52">
        <f t="shared" si="8"/>
        <v>0</v>
      </c>
      <c r="H54" s="76">
        <f t="shared" si="8"/>
        <v>1</v>
      </c>
      <c r="I54" s="52">
        <f t="shared" si="8"/>
        <v>0</v>
      </c>
      <c r="J54" s="52">
        <f t="shared" si="8"/>
        <v>0</v>
      </c>
      <c r="K54" s="52">
        <f t="shared" si="8"/>
        <v>0</v>
      </c>
      <c r="L54" s="52">
        <f t="shared" si="8"/>
        <v>0</v>
      </c>
    </row>
    <row r="55" spans="1:12" ht="12.75">
      <c r="A55" s="2" t="s">
        <v>10</v>
      </c>
      <c r="B55" s="56">
        <v>0.05</v>
      </c>
      <c r="C55" s="57" t="s">
        <v>41</v>
      </c>
      <c r="D55" s="75">
        <f aca="true" t="shared" si="9" ref="D55:K55">SUM(D54:D54)</f>
        <v>6491</v>
      </c>
      <c r="E55" s="64">
        <f t="shared" si="9"/>
        <v>0</v>
      </c>
      <c r="F55" s="75">
        <f t="shared" si="9"/>
        <v>1</v>
      </c>
      <c r="G55" s="64">
        <f t="shared" si="9"/>
        <v>0</v>
      </c>
      <c r="H55" s="47">
        <f t="shared" si="9"/>
        <v>1</v>
      </c>
      <c r="I55" s="64">
        <f t="shared" si="9"/>
        <v>0</v>
      </c>
      <c r="J55" s="64">
        <f t="shared" si="9"/>
        <v>0</v>
      </c>
      <c r="K55" s="64">
        <f t="shared" si="9"/>
        <v>0</v>
      </c>
      <c r="L55" s="64">
        <f>L54</f>
        <v>0</v>
      </c>
    </row>
    <row r="56" spans="1:12" ht="12.75">
      <c r="A56" s="2"/>
      <c r="B56" s="3"/>
      <c r="C56" s="57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2"/>
      <c r="B57" s="56">
        <v>0.102</v>
      </c>
      <c r="C57" s="57" t="s">
        <v>45</v>
      </c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2"/>
      <c r="B58" s="63">
        <v>61</v>
      </c>
      <c r="C58" s="45" t="s">
        <v>46</v>
      </c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2"/>
      <c r="B59" s="85" t="s">
        <v>47</v>
      </c>
      <c r="C59" s="2" t="s">
        <v>48</v>
      </c>
      <c r="D59" s="74">
        <v>13066</v>
      </c>
      <c r="E59" s="55">
        <v>0</v>
      </c>
      <c r="F59" s="78">
        <v>1</v>
      </c>
      <c r="G59" s="55">
        <v>0</v>
      </c>
      <c r="H59" s="41">
        <v>1</v>
      </c>
      <c r="I59" s="55">
        <v>0</v>
      </c>
      <c r="J59" s="81">
        <v>10000</v>
      </c>
      <c r="K59" s="55">
        <v>0</v>
      </c>
      <c r="L59" s="78">
        <f>SUM(J59:K59)</f>
        <v>10000</v>
      </c>
    </row>
    <row r="60" spans="1:12" ht="25.5">
      <c r="A60" s="2"/>
      <c r="B60" s="85" t="s">
        <v>71</v>
      </c>
      <c r="C60" s="73" t="s">
        <v>72</v>
      </c>
      <c r="D60" s="46">
        <v>0</v>
      </c>
      <c r="E60" s="52">
        <v>0</v>
      </c>
      <c r="F60" s="76">
        <v>7561</v>
      </c>
      <c r="G60" s="52">
        <v>0</v>
      </c>
      <c r="H60" s="76">
        <v>7561</v>
      </c>
      <c r="I60" s="52">
        <v>0</v>
      </c>
      <c r="J60" s="52">
        <v>0</v>
      </c>
      <c r="K60" s="52">
        <v>0</v>
      </c>
      <c r="L60" s="52">
        <f>SUM(J60:K60)</f>
        <v>0</v>
      </c>
    </row>
    <row r="61" spans="1:12" ht="12.75">
      <c r="A61" s="2" t="s">
        <v>10</v>
      </c>
      <c r="B61" s="63">
        <v>61</v>
      </c>
      <c r="C61" s="45" t="s">
        <v>46</v>
      </c>
      <c r="D61" s="75">
        <f aca="true" t="shared" si="10" ref="D61:I61">SUM(D59:D60)</f>
        <v>13066</v>
      </c>
      <c r="E61" s="64">
        <f t="shared" si="10"/>
        <v>0</v>
      </c>
      <c r="F61" s="75">
        <f>SUM(F59:F60)</f>
        <v>7562</v>
      </c>
      <c r="G61" s="64">
        <f>SUM(G59:G60)</f>
        <v>0</v>
      </c>
      <c r="H61" s="75">
        <f t="shared" si="10"/>
        <v>7562</v>
      </c>
      <c r="I61" s="64">
        <f t="shared" si="10"/>
        <v>0</v>
      </c>
      <c r="J61" s="75">
        <f>SUM(J59:J60)</f>
        <v>10000</v>
      </c>
      <c r="K61" s="64">
        <f>SUM(K59:K60)</f>
        <v>0</v>
      </c>
      <c r="L61" s="75">
        <f>SUM(L59:L60)</f>
        <v>10000</v>
      </c>
    </row>
    <row r="62" spans="1:12" ht="12.75">
      <c r="A62" s="2" t="s">
        <v>10</v>
      </c>
      <c r="B62" s="56">
        <v>0.102</v>
      </c>
      <c r="C62" s="57" t="s">
        <v>45</v>
      </c>
      <c r="D62" s="47">
        <f aca="true" t="shared" si="11" ref="D62:I62">D61</f>
        <v>13066</v>
      </c>
      <c r="E62" s="64">
        <f t="shared" si="11"/>
        <v>0</v>
      </c>
      <c r="F62" s="75">
        <f>F61</f>
        <v>7562</v>
      </c>
      <c r="G62" s="64">
        <f>G61</f>
        <v>0</v>
      </c>
      <c r="H62" s="47">
        <f t="shared" si="11"/>
        <v>7562</v>
      </c>
      <c r="I62" s="64">
        <f t="shared" si="11"/>
        <v>0</v>
      </c>
      <c r="J62" s="75">
        <f>J61</f>
        <v>10000</v>
      </c>
      <c r="K62" s="64">
        <f>K61</f>
        <v>0</v>
      </c>
      <c r="L62" s="75">
        <f>L61</f>
        <v>10000</v>
      </c>
    </row>
    <row r="63" spans="1:12" ht="12.75">
      <c r="A63" s="2"/>
      <c r="B63" s="56"/>
      <c r="C63" s="57"/>
      <c r="D63" s="41"/>
      <c r="E63" s="54"/>
      <c r="F63" s="41"/>
      <c r="G63" s="54"/>
      <c r="H63" s="41"/>
      <c r="I63" s="54"/>
      <c r="J63" s="41"/>
      <c r="K63" s="54"/>
      <c r="L63" s="41"/>
    </row>
    <row r="64" spans="1:12" ht="12.75">
      <c r="A64" s="2"/>
      <c r="B64" s="56">
        <v>0.103</v>
      </c>
      <c r="C64" s="57" t="s">
        <v>49</v>
      </c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2"/>
      <c r="B65" s="63">
        <v>62</v>
      </c>
      <c r="C65" s="45" t="s">
        <v>50</v>
      </c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2"/>
      <c r="B66" s="85" t="s">
        <v>51</v>
      </c>
      <c r="C66" s="45" t="s">
        <v>52</v>
      </c>
      <c r="D66" s="78">
        <v>1934</v>
      </c>
      <c r="E66" s="55">
        <v>0</v>
      </c>
      <c r="F66" s="78">
        <v>1</v>
      </c>
      <c r="G66" s="55">
        <v>0</v>
      </c>
      <c r="H66" s="41">
        <v>1</v>
      </c>
      <c r="I66" s="55">
        <v>0</v>
      </c>
      <c r="J66" s="78">
        <v>1</v>
      </c>
      <c r="K66" s="55">
        <v>0</v>
      </c>
      <c r="L66" s="78">
        <f>SUM(J66:K66)</f>
        <v>1</v>
      </c>
    </row>
    <row r="67" spans="1:12" ht="12.75">
      <c r="A67" s="2"/>
      <c r="B67" s="87" t="s">
        <v>76</v>
      </c>
      <c r="C67" s="84" t="s">
        <v>77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81">
        <v>2500</v>
      </c>
      <c r="K67" s="55">
        <v>0</v>
      </c>
      <c r="L67" s="78">
        <f>SUM(J67:K67)</f>
        <v>2500</v>
      </c>
    </row>
    <row r="68" spans="1:12" ht="25.5">
      <c r="A68" s="50"/>
      <c r="B68" s="89" t="s">
        <v>79</v>
      </c>
      <c r="C68" s="90" t="s">
        <v>81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91">
        <v>1000</v>
      </c>
      <c r="K68" s="52">
        <v>0</v>
      </c>
      <c r="L68" s="76">
        <f>SUM(J68:K68)</f>
        <v>1000</v>
      </c>
    </row>
    <row r="69" spans="1:12" ht="12.75">
      <c r="A69" s="2"/>
      <c r="B69" s="87" t="s">
        <v>80</v>
      </c>
      <c r="C69" s="84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79">
        <v>1500</v>
      </c>
      <c r="K69" s="46">
        <v>0</v>
      </c>
      <c r="L69" s="74">
        <f>SUM(J69:K69)</f>
        <v>1500</v>
      </c>
    </row>
    <row r="70" spans="1:12" ht="12.75">
      <c r="A70" s="2" t="s">
        <v>10</v>
      </c>
      <c r="B70" s="63">
        <v>62</v>
      </c>
      <c r="C70" s="45" t="s">
        <v>50</v>
      </c>
      <c r="D70" s="47">
        <f aca="true" t="shared" si="12" ref="D70:L70">SUM(D66:D69)</f>
        <v>1934</v>
      </c>
      <c r="E70" s="64">
        <f t="shared" si="12"/>
        <v>0</v>
      </c>
      <c r="F70" s="75">
        <f t="shared" si="12"/>
        <v>1</v>
      </c>
      <c r="G70" s="64">
        <f t="shared" si="12"/>
        <v>0</v>
      </c>
      <c r="H70" s="47">
        <f t="shared" si="12"/>
        <v>1</v>
      </c>
      <c r="I70" s="64">
        <f t="shared" si="12"/>
        <v>0</v>
      </c>
      <c r="J70" s="75">
        <f t="shared" si="12"/>
        <v>5001</v>
      </c>
      <c r="K70" s="64">
        <f t="shared" si="12"/>
        <v>0</v>
      </c>
      <c r="L70" s="75">
        <f t="shared" si="12"/>
        <v>5001</v>
      </c>
    </row>
    <row r="71" spans="1:12" ht="12.75">
      <c r="A71" s="2" t="s">
        <v>10</v>
      </c>
      <c r="B71" s="56">
        <v>0.103</v>
      </c>
      <c r="C71" s="57" t="s">
        <v>49</v>
      </c>
      <c r="D71" s="47">
        <f aca="true" t="shared" si="13" ref="D71:I71">D70</f>
        <v>1934</v>
      </c>
      <c r="E71" s="64">
        <f t="shared" si="13"/>
        <v>0</v>
      </c>
      <c r="F71" s="75">
        <f>F70</f>
        <v>1</v>
      </c>
      <c r="G71" s="64">
        <f>G70</f>
        <v>0</v>
      </c>
      <c r="H71" s="47">
        <f t="shared" si="13"/>
        <v>1</v>
      </c>
      <c r="I71" s="64">
        <f t="shared" si="13"/>
        <v>0</v>
      </c>
      <c r="J71" s="75">
        <f>J70</f>
        <v>5001</v>
      </c>
      <c r="K71" s="64">
        <f>K70</f>
        <v>0</v>
      </c>
      <c r="L71" s="75">
        <f>L70</f>
        <v>5001</v>
      </c>
    </row>
    <row r="72" spans="1:12" ht="12.75">
      <c r="A72" s="2" t="s">
        <v>10</v>
      </c>
      <c r="B72" s="42">
        <v>5055</v>
      </c>
      <c r="C72" s="40" t="s">
        <v>2</v>
      </c>
      <c r="D72" s="53">
        <f aca="true" t="shared" si="14" ref="D72:L72">D71+D62+D55</f>
        <v>21491</v>
      </c>
      <c r="E72" s="52">
        <f t="shared" si="14"/>
        <v>0</v>
      </c>
      <c r="F72" s="76">
        <f>F71+F62+F55</f>
        <v>7564</v>
      </c>
      <c r="G72" s="52">
        <f>G71+G62+G55</f>
        <v>0</v>
      </c>
      <c r="H72" s="53">
        <f>H71+H62+H55</f>
        <v>7564</v>
      </c>
      <c r="I72" s="52">
        <f t="shared" si="14"/>
        <v>0</v>
      </c>
      <c r="J72" s="76">
        <f t="shared" si="14"/>
        <v>15001</v>
      </c>
      <c r="K72" s="52">
        <f t="shared" si="14"/>
        <v>0</v>
      </c>
      <c r="L72" s="76">
        <f t="shared" si="14"/>
        <v>15001</v>
      </c>
    </row>
    <row r="73" spans="1:12" ht="13.5" customHeight="1">
      <c r="A73" s="59" t="s">
        <v>10</v>
      </c>
      <c r="B73" s="60"/>
      <c r="C73" s="61" t="s">
        <v>40</v>
      </c>
      <c r="D73" s="11">
        <f>D72</f>
        <v>21491</v>
      </c>
      <c r="E73" s="83">
        <f aca="true" t="shared" si="15" ref="E73:L73">E72</f>
        <v>0</v>
      </c>
      <c r="F73" s="11">
        <f t="shared" si="15"/>
        <v>7564</v>
      </c>
      <c r="G73" s="83">
        <f t="shared" si="15"/>
        <v>0</v>
      </c>
      <c r="H73" s="11">
        <f t="shared" si="15"/>
        <v>7564</v>
      </c>
      <c r="I73" s="83">
        <f t="shared" si="15"/>
        <v>0</v>
      </c>
      <c r="J73" s="11">
        <f t="shared" si="15"/>
        <v>15001</v>
      </c>
      <c r="K73" s="83">
        <f t="shared" si="15"/>
        <v>0</v>
      </c>
      <c r="L73" s="11">
        <f t="shared" si="15"/>
        <v>15001</v>
      </c>
    </row>
    <row r="74" spans="1:12" ht="12.75">
      <c r="A74" s="59" t="s">
        <v>10</v>
      </c>
      <c r="B74" s="60"/>
      <c r="C74" s="61" t="s">
        <v>3</v>
      </c>
      <c r="D74" s="47">
        <f aca="true" t="shared" si="16" ref="D74:L74">D73+D47</f>
        <v>44401</v>
      </c>
      <c r="E74" s="47">
        <f t="shared" si="16"/>
        <v>259636</v>
      </c>
      <c r="F74" s="75">
        <f t="shared" si="16"/>
        <v>29692</v>
      </c>
      <c r="G74" s="77">
        <f t="shared" si="16"/>
        <v>282899</v>
      </c>
      <c r="H74" s="47">
        <f t="shared" si="16"/>
        <v>30992</v>
      </c>
      <c r="I74" s="77">
        <f t="shared" si="16"/>
        <v>297984</v>
      </c>
      <c r="J74" s="75">
        <f t="shared" si="16"/>
        <v>34554</v>
      </c>
      <c r="K74" s="77">
        <f t="shared" si="16"/>
        <v>346110</v>
      </c>
      <c r="L74" s="77">
        <f t="shared" si="16"/>
        <v>380664</v>
      </c>
    </row>
    <row r="75" spans="6:12" ht="12.75">
      <c r="F75" s="21"/>
      <c r="G75" s="21"/>
      <c r="H75" s="21"/>
      <c r="I75" s="21"/>
      <c r="K75" s="21"/>
      <c r="L75" s="21"/>
    </row>
    <row r="76" spans="1:12" ht="25.5" customHeight="1" hidden="1">
      <c r="A76" s="65" t="s">
        <v>61</v>
      </c>
      <c r="B76" s="94" t="s">
        <v>65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1:12" ht="12.75">
      <c r="A77" s="2" t="s">
        <v>12</v>
      </c>
      <c r="B77" s="58">
        <v>5055</v>
      </c>
      <c r="C77" s="69" t="s">
        <v>2</v>
      </c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25.5">
      <c r="A78" s="2"/>
      <c r="B78" s="67">
        <v>0.901</v>
      </c>
      <c r="C78" s="66" t="s">
        <v>66</v>
      </c>
      <c r="D78" s="68">
        <v>6491</v>
      </c>
      <c r="E78" s="55">
        <v>0</v>
      </c>
      <c r="F78" s="68">
        <v>7561</v>
      </c>
      <c r="G78" s="55">
        <v>0</v>
      </c>
      <c r="H78" s="68">
        <v>7561</v>
      </c>
      <c r="I78" s="55">
        <v>0</v>
      </c>
      <c r="J78" s="55">
        <v>0</v>
      </c>
      <c r="K78" s="55">
        <v>0</v>
      </c>
      <c r="L78" s="55">
        <v>0</v>
      </c>
    </row>
    <row r="79" spans="1:12" ht="12.75">
      <c r="A79" s="50"/>
      <c r="B79" s="70"/>
      <c r="C79" s="50"/>
      <c r="D79" s="71"/>
      <c r="E79" s="71"/>
      <c r="F79" s="71"/>
      <c r="G79" s="71"/>
      <c r="H79" s="71"/>
      <c r="I79" s="71"/>
      <c r="J79" s="71"/>
      <c r="K79" s="71"/>
      <c r="L79" s="71"/>
    </row>
    <row r="80" spans="2:12" ht="12.75">
      <c r="B80" s="3"/>
      <c r="C80" s="2"/>
      <c r="D80" s="4"/>
      <c r="E80" s="4"/>
      <c r="F80" s="4"/>
      <c r="G80" s="4"/>
      <c r="H80" s="4"/>
      <c r="I80" s="4"/>
      <c r="J80" s="4"/>
      <c r="K80" s="4"/>
      <c r="L80" s="4"/>
    </row>
    <row r="81" spans="2:12" ht="12.75">
      <c r="B81" s="3"/>
      <c r="C81" s="2"/>
      <c r="D81" s="4"/>
      <c r="E81" s="4"/>
      <c r="F81" s="4"/>
      <c r="G81" s="4"/>
      <c r="H81" s="4"/>
      <c r="I81" s="4"/>
      <c r="J81" s="4"/>
      <c r="K81" s="4"/>
      <c r="L81" s="4"/>
    </row>
  </sheetData>
  <sheetProtection/>
  <autoFilter ref="A13:L74"/>
  <mergeCells count="9">
    <mergeCell ref="B76:L76"/>
    <mergeCell ref="D12:E12"/>
    <mergeCell ref="F12:G12"/>
    <mergeCell ref="H12:I12"/>
    <mergeCell ref="J12:L12"/>
    <mergeCell ref="H11:I11"/>
    <mergeCell ref="J11:L11"/>
    <mergeCell ref="D11:E11"/>
    <mergeCell ref="F11:G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7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2012-06-21T16:48:35Z</cp:lastPrinted>
  <dcterms:created xsi:type="dcterms:W3CDTF">2004-06-02T16:26:26Z</dcterms:created>
  <dcterms:modified xsi:type="dcterms:W3CDTF">2012-06-23T10:19:47Z</dcterms:modified>
  <cp:category/>
  <cp:version/>
  <cp:contentType/>
  <cp:contentStatus/>
</cp:coreProperties>
</file>